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73\"/>
    </mc:Choice>
  </mc:AlternateContent>
  <xr:revisionPtr revIDLastSave="0" documentId="13_ncr:1_{39560399-94CE-4793-98B7-3463FD478D9B}" xr6:coauthVersionLast="47" xr6:coauthVersionMax="47" xr10:uidLastSave="{00000000-0000-0000-0000-000000000000}"/>
  <bookViews>
    <workbookView xWindow="0" yWindow="193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107-02-01" sheetId="5" r:id="rId5"/>
    <sheet name="ОСР 107-07-01" sheetId="6" r:id="rId6"/>
    <sheet name="ОСР 12-01" sheetId="7" r:id="rId7"/>
    <sheet name="ОСР 525-02-01" sheetId="8" r:id="rId8"/>
    <sheet name="ОСР 525-09-01" sheetId="9" r:id="rId9"/>
    <sheet name="ОСР 525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2" l="1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63" i="2"/>
  <c r="G63" i="2"/>
  <c r="F63" i="2"/>
  <c r="E63" i="2"/>
  <c r="D63" i="2"/>
  <c r="H62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<sst xmlns="http://schemas.openxmlformats.org/spreadsheetml/2006/main" count="416" uniqueCount="174">
  <si>
    <t>СВОДКА ЗАТРАТ</t>
  </si>
  <si>
    <t>P_0673</t>
  </si>
  <si>
    <t>(идентификатор инвестиционного проекта)</t>
  </si>
  <si>
    <t>Реконструкция ВЛ-0,4 кВ от ЗТП Ш 231 10/0,4/250 кВА (протяженностью 0,68 км) с заменой на КТП 10/0,4/250 кВА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</si>
  <si>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</si>
  <si>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</si>
  <si>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</si>
  <si>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</si>
  <si>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</si>
  <si>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</si>
  <si>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</si>
  <si>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</si>
  <si>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</si>
  <si>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</si>
  <si>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</si>
  <si>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</si>
  <si>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</si>
  <si>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</si>
  <si>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</si>
  <si>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</si>
  <si>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</si>
  <si>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</si>
  <si>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</si>
  <si>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</si>
  <si>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</si>
  <si>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</si>
  <si>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</si>
  <si>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</si>
  <si>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</si>
  <si>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</si>
  <si>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</si>
  <si>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</si>
  <si>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</si>
  <si>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</si>
  <si>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</si>
  <si>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</si>
  <si>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</si>
  <si>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</si>
  <si>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</si>
  <si>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</si>
  <si>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</si>
  <si>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</si>
  <si>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</si>
  <si>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</si>
  <si>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</si>
  <si>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</si>
  <si>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</si>
  <si>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</si>
  <si>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</si>
  <si>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</si>
  <si>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</si>
  <si>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</si>
  <si>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</si>
  <si>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</si>
  <si>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</si>
  <si>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</si>
  <si>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</si>
  <si>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</si>
  <si>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</si>
  <si>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</si>
  <si>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</si>
  <si>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</si>
  <si>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</si>
  <si>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</si>
  <si>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</si>
  <si>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</si>
  <si>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</si>
  <si>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</si>
  <si>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</si>
  <si>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</si>
  <si>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</si>
  <si>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</si>
  <si>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</si>
  <si>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ОСР-107-09-01</t>
  </si>
  <si>
    <t>325/пр 25.05.2021 Пр.1 п.50 Пр.4 п.67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</si>
  <si>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</si>
  <si>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</si>
  <si>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</si>
  <si>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</si>
  <si>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</si>
  <si>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</si>
  <si>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</si>
  <si>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</si>
  <si>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</si>
  <si>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</si>
  <si>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</si>
  <si>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</si>
  <si>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ОСР-107-12-01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</si>
  <si>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</si>
  <si>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</si>
  <si>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</si>
  <si>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</si>
  <si>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</si>
  <si>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</si>
  <si>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</si>
  <si>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</si>
  <si>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</si>
  <si>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</si>
  <si>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</si>
  <si>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</si>
  <si>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</si>
  <si>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</si>
  <si>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</si>
  <si>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</si>
  <si>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</si>
  <si>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</si>
  <si>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</si>
  <si>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</si>
  <si>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</si>
  <si>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</si>
  <si>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</si>
  <si>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</si>
  <si>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</si>
  <si>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</si>
  <si>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</si>
  <si>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</si>
  <si>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</si>
  <si>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</si>
  <si>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</si>
  <si>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</si>
  <si>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</si>
  <si>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</si>
  <si>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</si>
  <si>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</si>
  <si>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</si>
  <si>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</si>
  <si>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</si>
  <si>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</si>
  <si>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</si>
  <si>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</si>
  <si>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</si>
  <si>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</si>
  <si>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</si>
  <si>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</si>
  <si>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</si>
  <si>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</si>
  <si>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</si>
  <si>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</si>
  <si>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</si>
  <si>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</si>
  <si>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</si>
  <si>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</si>
  <si>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</si>
  <si>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</si>
  <si>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</si>
  <si>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</si>
  <si>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ОСР 12-01</t>
  </si>
  <si>
    <t>км</t>
  </si>
  <si>
    <t>"Реконструкция ВЛ-0,4 кВ от КТП Пер 719/2х630 кВА" Сызранский район Самарская область</t>
  </si>
  <si>
    <t>ОСР 107-02-01</t>
  </si>
  <si>
    <t>ОСР 107-07-01</t>
  </si>
  <si>
    <t>ОСР 525-02-01</t>
  </si>
  <si>
    <t>Монтаж (реконструкция) КТП (киоск)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</si>
  <si>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</si>
  <si>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</si>
  <si>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</si>
  <si>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</si>
  <si>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</si>
  <si>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</si>
  <si>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</si>
  <si>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</si>
  <si>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</si>
  <si>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</si>
  <si>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</si>
  <si>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</si>
  <si>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</si>
  <si>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</si>
  <si>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</si>
  <si>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</si>
  <si>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</si>
  <si>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</si>
  <si>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</si>
  <si>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КТП 250 кВА тупиковая, напряжением 10/0,4</t>
  </si>
  <si>
    <t>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</si>
</sst>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8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6640625" customWidth="1"/>
    <col min="9" max="9" width="14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f>ССР!H69*1.2</f>
        <v>705.58623939352799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705.58623939352799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117.59770939352801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C30*I37</f>
        <v>780.75550145438604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0.88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687.06484127986005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ССР!D78+ССР!E78</f>
        <v>3661.80109675729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ССР!F78</f>
        <v>3774.1757436294602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(ССР!G74-ССР!G69)*1.2</f>
        <v>297.43538434046002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7733.4122247272098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1288.9020347272101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8970.6986329085394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0.88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7894.2147969595098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8581.2796382393808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89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0" zoomScaleNormal="70" workbookViewId="0">
      <selection activeCell="B16" sqref="B1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129</v>
      </c>
      <c r="B1" s="10" t="s">
        <v>130</v>
      </c>
      <c r="C1" s="10" t="s">
        <v>131</v>
      </c>
      <c r="D1" s="10" t="s">
        <v>132</v>
      </c>
      <c r="E1" s="10" t="s">
        <v>133</v>
      </c>
      <c r="F1" s="10" t="s">
        <v>134</v>
      </c>
      <c r="G1" s="10" t="s">
        <v>135</v>
      </c>
      <c r="H1" s="10" t="s">
        <v>136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106</v>
      </c>
      <c r="B3" s="94"/>
      <c r="C3" s="11"/>
      <c r="D3" s="12">
        <v>47.203623188405999</v>
      </c>
      <c r="E3" s="13"/>
      <c r="F3" s="13"/>
      <c r="G3" s="13"/>
      <c r="H3" s="14"/>
    </row>
    <row r="4" spans="1:8">
      <c r="A4" s="99" t="s">
        <v>137</v>
      </c>
      <c r="B4" s="15" t="s">
        <v>138</v>
      </c>
      <c r="C4" s="11"/>
      <c r="D4" s="12">
        <v>47.203623188405999</v>
      </c>
      <c r="E4" s="13"/>
      <c r="F4" s="13"/>
      <c r="G4" s="13"/>
      <c r="H4" s="14"/>
    </row>
    <row r="5" spans="1:8">
      <c r="A5" s="99"/>
      <c r="B5" s="15" t="s">
        <v>139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140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141</v>
      </c>
      <c r="C7" s="10"/>
      <c r="D7" s="12">
        <v>0</v>
      </c>
      <c r="E7" s="13"/>
      <c r="F7" s="13"/>
      <c r="G7" s="13"/>
      <c r="H7" s="16"/>
    </row>
    <row r="8" spans="1:8">
      <c r="A8" s="95" t="s">
        <v>43</v>
      </c>
      <c r="B8" s="96"/>
      <c r="C8" s="99" t="s">
        <v>142</v>
      </c>
      <c r="D8" s="17">
        <v>47.203623188405999</v>
      </c>
      <c r="E8" s="13">
        <v>3.0000000000000001E-5</v>
      </c>
      <c r="F8" s="13" t="s">
        <v>143</v>
      </c>
      <c r="G8" s="17">
        <v>1573454.1062802</v>
      </c>
      <c r="H8" s="16"/>
    </row>
    <row r="9" spans="1:8">
      <c r="A9" s="101">
        <v>1</v>
      </c>
      <c r="B9" s="15" t="s">
        <v>138</v>
      </c>
      <c r="C9" s="99"/>
      <c r="D9" s="17">
        <v>47.203623188405999</v>
      </c>
      <c r="E9" s="13"/>
      <c r="F9" s="13"/>
      <c r="G9" s="13"/>
      <c r="H9" s="100" t="s">
        <v>144</v>
      </c>
    </row>
    <row r="10" spans="1:8">
      <c r="A10" s="99"/>
      <c r="B10" s="15" t="s">
        <v>139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140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141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111</v>
      </c>
      <c r="B13" s="94"/>
      <c r="C13" s="10"/>
      <c r="D13" s="12">
        <v>216927.85131257999</v>
      </c>
      <c r="E13" s="13"/>
      <c r="F13" s="13"/>
      <c r="G13" s="13"/>
      <c r="H13" s="16"/>
    </row>
    <row r="14" spans="1:8">
      <c r="A14" s="99" t="s">
        <v>145</v>
      </c>
      <c r="B14" s="15" t="s">
        <v>138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140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141</v>
      </c>
      <c r="C17" s="10"/>
      <c r="D17" s="12">
        <v>216756.52173913</v>
      </c>
      <c r="E17" s="13"/>
      <c r="F17" s="13"/>
      <c r="G17" s="13"/>
      <c r="H17" s="16"/>
    </row>
    <row r="18" spans="1:8">
      <c r="A18" s="95" t="s">
        <v>111</v>
      </c>
      <c r="B18" s="96"/>
      <c r="C18" s="99" t="s">
        <v>142</v>
      </c>
      <c r="D18" s="17">
        <v>216756.52173913</v>
      </c>
      <c r="E18" s="13">
        <v>3.0000000000000001E-5</v>
      </c>
      <c r="F18" s="13" t="s">
        <v>143</v>
      </c>
      <c r="G18" s="17">
        <v>7225217391.3043003</v>
      </c>
      <c r="H18" s="16"/>
    </row>
    <row r="19" spans="1:8">
      <c r="A19" s="101">
        <v>1</v>
      </c>
      <c r="B19" s="15" t="s">
        <v>138</v>
      </c>
      <c r="C19" s="99"/>
      <c r="D19" s="17">
        <v>0</v>
      </c>
      <c r="E19" s="13"/>
      <c r="F19" s="13"/>
      <c r="G19" s="13"/>
      <c r="H19" s="100" t="s">
        <v>144</v>
      </c>
    </row>
    <row r="20" spans="1:8">
      <c r="A20" s="99"/>
      <c r="B20" s="15" t="s">
        <v>139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140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141</v>
      </c>
      <c r="C22" s="99"/>
      <c r="D22" s="17">
        <v>216756.52173913</v>
      </c>
      <c r="E22" s="13"/>
      <c r="F22" s="13"/>
      <c r="G22" s="13"/>
      <c r="H22" s="100"/>
    </row>
    <row r="23" spans="1:8">
      <c r="A23" s="99" t="s">
        <v>146</v>
      </c>
      <c r="B23" s="15" t="s">
        <v>138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139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140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141</v>
      </c>
      <c r="C26" s="10"/>
      <c r="D26" s="12">
        <v>216927.85131257999</v>
      </c>
      <c r="E26" s="13"/>
      <c r="F26" s="13"/>
      <c r="G26" s="13"/>
      <c r="H26" s="16"/>
    </row>
    <row r="27" spans="1:8">
      <c r="A27" s="95" t="s">
        <v>111</v>
      </c>
      <c r="B27" s="96"/>
      <c r="C27" s="99" t="s">
        <v>45</v>
      </c>
      <c r="D27" s="17">
        <v>171.32957344806999</v>
      </c>
      <c r="E27" s="13">
        <v>0.68</v>
      </c>
      <c r="F27" s="13" t="s">
        <v>147</v>
      </c>
      <c r="G27" s="17">
        <v>251.95525507068999</v>
      </c>
      <c r="H27" s="16"/>
    </row>
    <row r="28" spans="1:8">
      <c r="A28" s="101">
        <v>1</v>
      </c>
      <c r="B28" s="15" t="s">
        <v>138</v>
      </c>
      <c r="C28" s="99"/>
      <c r="D28" s="17">
        <v>0</v>
      </c>
      <c r="E28" s="13"/>
      <c r="F28" s="13"/>
      <c r="G28" s="13"/>
      <c r="H28" s="100" t="s">
        <v>148</v>
      </c>
    </row>
    <row r="29" spans="1:8">
      <c r="A29" s="99"/>
      <c r="B29" s="15" t="s">
        <v>139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140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141</v>
      </c>
      <c r="C31" s="99"/>
      <c r="D31" s="17">
        <v>171.32957344806999</v>
      </c>
      <c r="E31" s="13"/>
      <c r="F31" s="13"/>
      <c r="G31" s="13"/>
      <c r="H31" s="100"/>
    </row>
    <row r="32" spans="1:8" ht="24.6">
      <c r="A32" s="97" t="s">
        <v>114</v>
      </c>
      <c r="B32" s="94"/>
      <c r="C32" s="10"/>
      <c r="D32" s="12">
        <v>2458.4095257824001</v>
      </c>
      <c r="E32" s="13"/>
      <c r="F32" s="13"/>
      <c r="G32" s="13"/>
      <c r="H32" s="16"/>
    </row>
    <row r="33" spans="1:8">
      <c r="A33" s="99" t="s">
        <v>149</v>
      </c>
      <c r="B33" s="15" t="s">
        <v>138</v>
      </c>
      <c r="C33" s="10"/>
      <c r="D33" s="12">
        <v>2394.7675716959998</v>
      </c>
      <c r="E33" s="13"/>
      <c r="F33" s="13"/>
      <c r="G33" s="13"/>
      <c r="H33" s="16"/>
    </row>
    <row r="34" spans="1:8">
      <c r="A34" s="99"/>
      <c r="B34" s="15" t="s">
        <v>139</v>
      </c>
      <c r="C34" s="10"/>
      <c r="D34" s="12">
        <v>36.434685967688999</v>
      </c>
      <c r="E34" s="13"/>
      <c r="F34" s="13"/>
      <c r="G34" s="13"/>
      <c r="H34" s="16"/>
    </row>
    <row r="35" spans="1:8">
      <c r="A35" s="99"/>
      <c r="B35" s="15" t="s">
        <v>140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141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45</v>
      </c>
      <c r="B37" s="96"/>
      <c r="C37" s="99" t="s">
        <v>45</v>
      </c>
      <c r="D37" s="17">
        <v>2431.2022576637</v>
      </c>
      <c r="E37" s="13">
        <v>0.68</v>
      </c>
      <c r="F37" s="13" t="s">
        <v>147</v>
      </c>
      <c r="G37" s="17">
        <v>3575.2974377406999</v>
      </c>
      <c r="H37" s="16"/>
    </row>
    <row r="38" spans="1:8">
      <c r="A38" s="101">
        <v>1</v>
      </c>
      <c r="B38" s="15" t="s">
        <v>138</v>
      </c>
      <c r="C38" s="99"/>
      <c r="D38" s="17">
        <v>2394.7675716959998</v>
      </c>
      <c r="E38" s="13"/>
      <c r="F38" s="13"/>
      <c r="G38" s="13"/>
      <c r="H38" s="100" t="s">
        <v>148</v>
      </c>
    </row>
    <row r="39" spans="1:8">
      <c r="A39" s="99"/>
      <c r="B39" s="15" t="s">
        <v>139</v>
      </c>
      <c r="C39" s="99"/>
      <c r="D39" s="17">
        <v>36.434685967688999</v>
      </c>
      <c r="E39" s="13"/>
      <c r="F39" s="13"/>
      <c r="G39" s="13"/>
      <c r="H39" s="100"/>
    </row>
    <row r="40" spans="1:8">
      <c r="A40" s="99"/>
      <c r="B40" s="15" t="s">
        <v>140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141</v>
      </c>
      <c r="C41" s="99"/>
      <c r="D41" s="17">
        <v>0</v>
      </c>
      <c r="E41" s="13"/>
      <c r="F41" s="13"/>
      <c r="G41" s="13"/>
      <c r="H41" s="100"/>
    </row>
    <row r="42" spans="1:8">
      <c r="A42" s="99" t="s">
        <v>150</v>
      </c>
      <c r="B42" s="15" t="s">
        <v>138</v>
      </c>
      <c r="C42" s="10"/>
      <c r="D42" s="12">
        <v>2394.7675716959998</v>
      </c>
      <c r="E42" s="13"/>
      <c r="F42" s="13"/>
      <c r="G42" s="13"/>
      <c r="H42" s="16"/>
    </row>
    <row r="43" spans="1:8">
      <c r="A43" s="99"/>
      <c r="B43" s="15" t="s">
        <v>139</v>
      </c>
      <c r="C43" s="10"/>
      <c r="D43" s="12">
        <v>36.434685967688999</v>
      </c>
      <c r="E43" s="13"/>
      <c r="F43" s="13"/>
      <c r="G43" s="13"/>
      <c r="H43" s="16"/>
    </row>
    <row r="44" spans="1:8">
      <c r="A44" s="99"/>
      <c r="B44" s="15" t="s">
        <v>140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141</v>
      </c>
      <c r="C45" s="10"/>
      <c r="D45" s="12">
        <v>27.207268118744999</v>
      </c>
      <c r="E45" s="13"/>
      <c r="F45" s="13"/>
      <c r="G45" s="13"/>
      <c r="H45" s="16"/>
    </row>
    <row r="46" spans="1:8">
      <c r="A46" s="95" t="s">
        <v>118</v>
      </c>
      <c r="B46" s="96"/>
      <c r="C46" s="99" t="s">
        <v>45</v>
      </c>
      <c r="D46" s="17">
        <v>27.207268118744999</v>
      </c>
      <c r="E46" s="13">
        <v>0.68</v>
      </c>
      <c r="F46" s="13" t="s">
        <v>147</v>
      </c>
      <c r="G46" s="17">
        <v>40.01068840992</v>
      </c>
      <c r="H46" s="16"/>
    </row>
    <row r="47" spans="1:8">
      <c r="A47" s="101">
        <v>1</v>
      </c>
      <c r="B47" s="15" t="s">
        <v>138</v>
      </c>
      <c r="C47" s="99"/>
      <c r="D47" s="17">
        <v>0</v>
      </c>
      <c r="E47" s="13"/>
      <c r="F47" s="13"/>
      <c r="G47" s="13"/>
      <c r="H47" s="100" t="s">
        <v>148</v>
      </c>
    </row>
    <row r="48" spans="1:8">
      <c r="A48" s="99"/>
      <c r="B48" s="15" t="s">
        <v>139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140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141</v>
      </c>
      <c r="C50" s="99"/>
      <c r="D50" s="17">
        <v>27.207268118744999</v>
      </c>
      <c r="E50" s="13"/>
      <c r="F50" s="13"/>
      <c r="G50" s="13"/>
      <c r="H50" s="100"/>
    </row>
    <row r="51" spans="1:8" ht="24.6">
      <c r="A51" s="97" t="s">
        <v>122</v>
      </c>
      <c r="B51" s="94"/>
      <c r="C51" s="10"/>
      <c r="D51" s="12">
        <v>3400.0065639643999</v>
      </c>
      <c r="E51" s="13"/>
      <c r="F51" s="13"/>
      <c r="G51" s="13"/>
      <c r="H51" s="16"/>
    </row>
    <row r="52" spans="1:8">
      <c r="A52" s="99" t="s">
        <v>151</v>
      </c>
      <c r="B52" s="15" t="s">
        <v>138</v>
      </c>
      <c r="C52" s="10"/>
      <c r="D52" s="12">
        <v>332.56706822870001</v>
      </c>
      <c r="E52" s="13"/>
      <c r="F52" s="13"/>
      <c r="G52" s="13"/>
      <c r="H52" s="16"/>
    </row>
    <row r="53" spans="1:8">
      <c r="A53" s="99"/>
      <c r="B53" s="15" t="s">
        <v>139</v>
      </c>
      <c r="C53" s="10"/>
      <c r="D53" s="12">
        <v>13.899250080810001</v>
      </c>
      <c r="E53" s="13"/>
      <c r="F53" s="13"/>
      <c r="G53" s="13"/>
      <c r="H53" s="16"/>
    </row>
    <row r="54" spans="1:8">
      <c r="A54" s="99"/>
      <c r="B54" s="15" t="s">
        <v>140</v>
      </c>
      <c r="C54" s="10"/>
      <c r="D54" s="12">
        <v>3053.5402456549</v>
      </c>
      <c r="E54" s="13"/>
      <c r="F54" s="13"/>
      <c r="G54" s="13"/>
      <c r="H54" s="16"/>
    </row>
    <row r="55" spans="1:8">
      <c r="A55" s="99"/>
      <c r="B55" s="15" t="s">
        <v>141</v>
      </c>
      <c r="C55" s="10"/>
      <c r="D55" s="12">
        <v>0</v>
      </c>
      <c r="E55" s="13"/>
      <c r="F55" s="13"/>
      <c r="G55" s="13"/>
      <c r="H55" s="16"/>
    </row>
    <row r="56" spans="1:8">
      <c r="A56" s="95" t="s">
        <v>124</v>
      </c>
      <c r="B56" s="96"/>
      <c r="C56" s="99" t="s">
        <v>152</v>
      </c>
      <c r="D56" s="17">
        <v>3400.0065639643999</v>
      </c>
      <c r="E56" s="13">
        <v>1</v>
      </c>
      <c r="F56" s="13" t="s">
        <v>153</v>
      </c>
      <c r="G56" s="17">
        <v>3400.0065639643999</v>
      </c>
      <c r="H56" s="16"/>
    </row>
    <row r="57" spans="1:8">
      <c r="A57" s="101">
        <v>1</v>
      </c>
      <c r="B57" s="15" t="s">
        <v>138</v>
      </c>
      <c r="C57" s="99"/>
      <c r="D57" s="17">
        <v>332.56706822870001</v>
      </c>
      <c r="E57" s="13"/>
      <c r="F57" s="13"/>
      <c r="G57" s="13"/>
      <c r="H57" s="100" t="s">
        <v>47</v>
      </c>
    </row>
    <row r="58" spans="1:8">
      <c r="A58" s="99"/>
      <c r="B58" s="15" t="s">
        <v>139</v>
      </c>
      <c r="C58" s="99"/>
      <c r="D58" s="17">
        <v>13.899250080810001</v>
      </c>
      <c r="E58" s="13"/>
      <c r="F58" s="13"/>
      <c r="G58" s="13"/>
      <c r="H58" s="100"/>
    </row>
    <row r="59" spans="1:8">
      <c r="A59" s="99"/>
      <c r="B59" s="15" t="s">
        <v>140</v>
      </c>
      <c r="C59" s="99"/>
      <c r="D59" s="17">
        <v>3053.5402456549</v>
      </c>
      <c r="E59" s="13"/>
      <c r="F59" s="13"/>
      <c r="G59" s="13"/>
      <c r="H59" s="100"/>
    </row>
    <row r="60" spans="1:8">
      <c r="A60" s="99"/>
      <c r="B60" s="15" t="s">
        <v>141</v>
      </c>
      <c r="C60" s="99"/>
      <c r="D60" s="17">
        <v>0</v>
      </c>
      <c r="E60" s="13"/>
      <c r="F60" s="13"/>
      <c r="G60" s="13"/>
      <c r="H60" s="100"/>
    </row>
    <row r="61" spans="1:8" ht="24.6">
      <c r="A61" s="97" t="s">
        <v>78</v>
      </c>
      <c r="B61" s="94"/>
      <c r="C61" s="10"/>
      <c r="D61" s="12">
        <v>0</v>
      </c>
      <c r="E61" s="13"/>
      <c r="F61" s="13"/>
      <c r="G61" s="13"/>
      <c r="H61" s="16"/>
    </row>
    <row r="62" spans="1:8">
      <c r="A62" s="99" t="s">
        <v>154</v>
      </c>
      <c r="B62" s="15" t="s">
        <v>138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139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140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141</v>
      </c>
      <c r="C65" s="10"/>
      <c r="D65" s="12">
        <v>0</v>
      </c>
      <c r="E65" s="13"/>
      <c r="F65" s="13"/>
      <c r="G65" s="13"/>
      <c r="H65" s="16"/>
    </row>
    <row r="66" spans="1:8">
      <c r="A66" s="95" t="s">
        <v>127</v>
      </c>
      <c r="B66" s="96"/>
      <c r="C66" s="99" t="s">
        <v>152</v>
      </c>
      <c r="D66" s="17">
        <v>0</v>
      </c>
      <c r="E66" s="13">
        <v>1</v>
      </c>
      <c r="F66" s="13" t="s">
        <v>153</v>
      </c>
      <c r="G66" s="17">
        <v>0</v>
      </c>
      <c r="H66" s="16"/>
    </row>
    <row r="67" spans="1:8">
      <c r="A67" s="101">
        <v>1</v>
      </c>
      <c r="B67" s="15" t="s">
        <v>138</v>
      </c>
      <c r="C67" s="99"/>
      <c r="D67" s="17">
        <v>0</v>
      </c>
      <c r="E67" s="13"/>
      <c r="F67" s="13"/>
      <c r="G67" s="13"/>
      <c r="H67" s="100" t="s">
        <v>47</v>
      </c>
    </row>
    <row r="68" spans="1:8">
      <c r="A68" s="99"/>
      <c r="B68" s="15" t="s">
        <v>139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140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141</v>
      </c>
      <c r="C70" s="99"/>
      <c r="D70" s="17">
        <v>0</v>
      </c>
      <c r="E70" s="13"/>
      <c r="F70" s="13"/>
      <c r="G70" s="13"/>
      <c r="H70" s="100"/>
    </row>
    <row r="71" spans="1:8" ht="24.6">
      <c r="A71" s="97" t="s">
        <v>89</v>
      </c>
      <c r="B71" s="94"/>
      <c r="C71" s="10"/>
      <c r="D71" s="12">
        <v>390.38</v>
      </c>
      <c r="E71" s="13"/>
      <c r="F71" s="13"/>
      <c r="G71" s="13"/>
      <c r="H71" s="16"/>
    </row>
    <row r="72" spans="1:8">
      <c r="A72" s="99" t="s">
        <v>155</v>
      </c>
      <c r="B72" s="15" t="s">
        <v>138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139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140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141</v>
      </c>
      <c r="C75" s="10"/>
      <c r="D75" s="12">
        <v>390.38</v>
      </c>
      <c r="E75" s="13"/>
      <c r="F75" s="13"/>
      <c r="G75" s="13"/>
      <c r="H75" s="16"/>
    </row>
    <row r="76" spans="1:8">
      <c r="A76" s="95" t="s">
        <v>89</v>
      </c>
      <c r="B76" s="96"/>
      <c r="C76" s="99" t="s">
        <v>152</v>
      </c>
      <c r="D76" s="17">
        <v>390.38</v>
      </c>
      <c r="E76" s="13">
        <v>1</v>
      </c>
      <c r="F76" s="13" t="s">
        <v>153</v>
      </c>
      <c r="G76" s="17">
        <v>390.38</v>
      </c>
      <c r="H76" s="16"/>
    </row>
    <row r="77" spans="1:8">
      <c r="A77" s="101">
        <v>1</v>
      </c>
      <c r="B77" s="15" t="s">
        <v>138</v>
      </c>
      <c r="C77" s="99"/>
      <c r="D77" s="17">
        <v>0</v>
      </c>
      <c r="E77" s="13"/>
      <c r="F77" s="13"/>
      <c r="G77" s="13"/>
      <c r="H77" s="100" t="s">
        <v>47</v>
      </c>
    </row>
    <row r="78" spans="1:8">
      <c r="A78" s="99"/>
      <c r="B78" s="15" t="s">
        <v>139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140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141</v>
      </c>
      <c r="C80" s="99"/>
      <c r="D80" s="17">
        <v>390.38</v>
      </c>
      <c r="E80" s="13"/>
      <c r="F80" s="13"/>
      <c r="G80" s="13"/>
      <c r="H80" s="100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8" t="s">
        <v>156</v>
      </c>
      <c r="B83" s="98"/>
      <c r="C83" s="98"/>
      <c r="D83" s="98"/>
      <c r="E83" s="98"/>
      <c r="F83" s="98"/>
      <c r="G83" s="98"/>
      <c r="H83" s="98"/>
    </row>
    <row r="84" spans="1:8">
      <c r="A84" s="98" t="s">
        <v>157</v>
      </c>
      <c r="B84" s="98"/>
      <c r="C84" s="98"/>
      <c r="D84" s="98"/>
      <c r="E84" s="98"/>
      <c r="F84" s="98"/>
      <c r="G84" s="98"/>
      <c r="H84" s="98"/>
    </row>
  </sheetData>
  <mergeCells count="48">
    <mergeCell ref="C56:C60"/>
    <mergeCell ref="C66:C70"/>
    <mergeCell ref="C76:C80"/>
    <mergeCell ref="H9:H12"/>
    <mergeCell ref="H19:H22"/>
    <mergeCell ref="H28:H31"/>
    <mergeCell ref="H38:H41"/>
    <mergeCell ref="H47:H50"/>
    <mergeCell ref="H57:H60"/>
    <mergeCell ref="H67:H70"/>
    <mergeCell ref="H77:H80"/>
    <mergeCell ref="C8:C12"/>
    <mergeCell ref="C18:C22"/>
    <mergeCell ref="C27:C31"/>
    <mergeCell ref="C37:C41"/>
    <mergeCell ref="C46:C50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159</v>
      </c>
      <c r="B3" s="2" t="s">
        <v>160</v>
      </c>
      <c r="C3" s="2" t="s">
        <v>161</v>
      </c>
      <c r="D3" s="2" t="s">
        <v>162</v>
      </c>
      <c r="E3" s="2" t="s">
        <v>163</v>
      </c>
      <c r="F3" s="2" t="s">
        <v>164</v>
      </c>
      <c r="G3" s="2" t="s">
        <v>165</v>
      </c>
      <c r="H3" s="2" t="s">
        <v>166</v>
      </c>
    </row>
    <row r="4" spans="1:8" ht="39" customHeight="1">
      <c r="A4" s="3" t="s">
        <v>167</v>
      </c>
      <c r="B4" s="4" t="s">
        <v>153</v>
      </c>
      <c r="C4" s="5">
        <v>2.7751056697274001</v>
      </c>
      <c r="D4" s="5">
        <v>25.632087662364999</v>
      </c>
      <c r="E4" s="4">
        <v>0.4</v>
      </c>
      <c r="F4" s="4"/>
      <c r="G4" s="5">
        <v>71.131751798780002</v>
      </c>
      <c r="H4" s="6"/>
    </row>
    <row r="5" spans="1:8" ht="39" customHeight="1">
      <c r="A5" s="3" t="s">
        <v>168</v>
      </c>
      <c r="B5" s="4" t="s">
        <v>153</v>
      </c>
      <c r="C5" s="5">
        <v>25.174172861098999</v>
      </c>
      <c r="D5" s="5">
        <v>19.447555803385999</v>
      </c>
      <c r="E5" s="4">
        <v>0.4</v>
      </c>
      <c r="F5" s="4"/>
      <c r="G5" s="5">
        <v>489.57613152031001</v>
      </c>
      <c r="H5" s="6"/>
    </row>
    <row r="6" spans="1:8" ht="39" customHeight="1">
      <c r="A6" s="3" t="s">
        <v>169</v>
      </c>
      <c r="B6" s="4" t="s">
        <v>153</v>
      </c>
      <c r="C6" s="5">
        <v>2.2795510858474999</v>
      </c>
      <c r="D6" s="5">
        <v>80.053876886355994</v>
      </c>
      <c r="E6" s="4">
        <v>0.4</v>
      </c>
      <c r="F6" s="4"/>
      <c r="G6" s="5">
        <v>182.48690198259999</v>
      </c>
      <c r="H6" s="6"/>
    </row>
    <row r="7" spans="1:8" ht="39" customHeight="1">
      <c r="A7" s="3" t="s">
        <v>170</v>
      </c>
      <c r="B7" s="4" t="s">
        <v>147</v>
      </c>
      <c r="C7" s="5">
        <v>0.75056697274450002</v>
      </c>
      <c r="D7" s="5">
        <v>881.09974599531995</v>
      </c>
      <c r="E7" s="4">
        <v>0.4</v>
      </c>
      <c r="F7" s="4"/>
      <c r="G7" s="5">
        <v>661.32436903764994</v>
      </c>
      <c r="H7" s="6"/>
    </row>
    <row r="8" spans="1:8" ht="39" customHeight="1">
      <c r="A8" s="3" t="s">
        <v>171</v>
      </c>
      <c r="B8" s="4" t="s">
        <v>153</v>
      </c>
      <c r="C8" s="5">
        <v>23.291065442354999</v>
      </c>
      <c r="D8" s="5">
        <v>19.225895489928</v>
      </c>
      <c r="E8" s="4">
        <v>0.4</v>
      </c>
      <c r="F8" s="4"/>
      <c r="G8" s="5">
        <v>447.7915900438</v>
      </c>
      <c r="H8" s="6"/>
    </row>
    <row r="9" spans="1:8" ht="39" customHeight="1">
      <c r="A9" s="3" t="s">
        <v>172</v>
      </c>
      <c r="B9" s="4" t="s">
        <v>153</v>
      </c>
      <c r="C9" s="5">
        <v>1</v>
      </c>
      <c r="D9" s="5">
        <v>3053.5353739730999</v>
      </c>
      <c r="E9" s="4" t="s">
        <v>173</v>
      </c>
      <c r="F9" s="4"/>
      <c r="G9" s="5">
        <v>3053.5353739730999</v>
      </c>
      <c r="H9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C9" zoomScale="90" zoomScaleNormal="90" workbookViewId="0">
      <selection activeCell="C23" sqref="C2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51.505526927562002</v>
      </c>
      <c r="E25" s="41">
        <v>0</v>
      </c>
      <c r="F25" s="41">
        <v>0</v>
      </c>
      <c r="G25" s="41">
        <v>0</v>
      </c>
      <c r="H25" s="41">
        <v>51.505526927562002</v>
      </c>
    </row>
    <row r="26" spans="1:8">
      <c r="A26" s="2">
        <v>2</v>
      </c>
      <c r="B26" s="2" t="s">
        <v>44</v>
      </c>
      <c r="C26" s="42" t="s">
        <v>45</v>
      </c>
      <c r="D26" s="41">
        <v>2394.7675716959998</v>
      </c>
      <c r="E26" s="41">
        <v>36.434685967688999</v>
      </c>
      <c r="F26" s="41">
        <v>0</v>
      </c>
      <c r="G26" s="41">
        <v>0</v>
      </c>
      <c r="H26" s="41">
        <v>2431.2022576637</v>
      </c>
    </row>
    <row r="27" spans="1:8" ht="31.2">
      <c r="A27" s="2">
        <v>3</v>
      </c>
      <c r="B27" s="2" t="s">
        <v>46</v>
      </c>
      <c r="C27" s="42" t="s">
        <v>47</v>
      </c>
      <c r="D27" s="41">
        <v>332.56706822870001</v>
      </c>
      <c r="E27" s="41">
        <v>13.899250080810001</v>
      </c>
      <c r="F27" s="41">
        <v>3053.5402456549</v>
      </c>
      <c r="G27" s="41">
        <v>0</v>
      </c>
      <c r="H27" s="41">
        <v>3400.0065639643999</v>
      </c>
    </row>
    <row r="28" spans="1:8">
      <c r="A28" s="2"/>
      <c r="B28" s="33"/>
      <c r="C28" s="33" t="s">
        <v>48</v>
      </c>
      <c r="D28" s="41">
        <v>2778.8401668522001</v>
      </c>
      <c r="E28" s="41">
        <v>50.333936048498998</v>
      </c>
      <c r="F28" s="41">
        <v>3053.5402456549</v>
      </c>
      <c r="G28" s="41">
        <v>0</v>
      </c>
      <c r="H28" s="41">
        <v>5882.7143485555998</v>
      </c>
    </row>
    <row r="29" spans="1:8">
      <c r="A29" s="2"/>
      <c r="B29" s="33"/>
      <c r="C29" s="44" t="s">
        <v>49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50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51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52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53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54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55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56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57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58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59</v>
      </c>
      <c r="D44" s="41">
        <v>2778.8401668522001</v>
      </c>
      <c r="E44" s="41">
        <v>50.333936048498998</v>
      </c>
      <c r="F44" s="41">
        <v>3053.5402456549</v>
      </c>
      <c r="G44" s="41">
        <v>0</v>
      </c>
      <c r="H44" s="41">
        <v>5882.7143485555998</v>
      </c>
    </row>
    <row r="45" spans="1:8">
      <c r="A45" s="2"/>
      <c r="B45" s="33"/>
      <c r="C45" s="44" t="s">
        <v>60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61</v>
      </c>
      <c r="C46" s="42" t="s">
        <v>62</v>
      </c>
      <c r="D46" s="41">
        <v>1.0301105385511999</v>
      </c>
      <c r="E46" s="41">
        <v>0</v>
      </c>
      <c r="F46" s="41">
        <v>0</v>
      </c>
      <c r="G46" s="41">
        <v>0</v>
      </c>
      <c r="H46" s="41">
        <v>1.0301105385511999</v>
      </c>
    </row>
    <row r="47" spans="1:8" ht="31.2">
      <c r="A47" s="2">
        <v>5</v>
      </c>
      <c r="B47" s="2" t="s">
        <v>63</v>
      </c>
      <c r="C47" s="42" t="s">
        <v>64</v>
      </c>
      <c r="D47" s="41">
        <v>47.895351433919998</v>
      </c>
      <c r="E47" s="41">
        <v>0.72869371935376004</v>
      </c>
      <c r="F47" s="41">
        <v>0</v>
      </c>
      <c r="G47" s="41">
        <v>0</v>
      </c>
      <c r="H47" s="41">
        <v>48.624045153273002</v>
      </c>
    </row>
    <row r="48" spans="1:8" ht="31.2">
      <c r="A48" s="2">
        <v>6</v>
      </c>
      <c r="B48" s="2" t="s">
        <v>61</v>
      </c>
      <c r="C48" s="42" t="s">
        <v>65</v>
      </c>
      <c r="D48" s="41">
        <v>8.3141767057175002</v>
      </c>
      <c r="E48" s="41">
        <v>0.34748125202024999</v>
      </c>
      <c r="F48" s="41">
        <v>0</v>
      </c>
      <c r="G48" s="41">
        <v>0</v>
      </c>
      <c r="H48" s="41">
        <v>8.6616579577378001</v>
      </c>
    </row>
    <row r="49" spans="1:8">
      <c r="A49" s="2"/>
      <c r="B49" s="33"/>
      <c r="C49" s="33" t="s">
        <v>66</v>
      </c>
      <c r="D49" s="41">
        <v>57.239638678188001</v>
      </c>
      <c r="E49" s="41">
        <v>1.0761749713740001</v>
      </c>
      <c r="F49" s="41">
        <v>0</v>
      </c>
      <c r="G49" s="41">
        <v>0</v>
      </c>
      <c r="H49" s="41">
        <v>58.315813649562003</v>
      </c>
    </row>
    <row r="50" spans="1:8">
      <c r="A50" s="2"/>
      <c r="B50" s="33"/>
      <c r="C50" s="33" t="s">
        <v>67</v>
      </c>
      <c r="D50" s="41">
        <v>2836.0798055303999</v>
      </c>
      <c r="E50" s="41">
        <v>51.410111019873</v>
      </c>
      <c r="F50" s="41">
        <v>3053.5402456549</v>
      </c>
      <c r="G50" s="41">
        <v>0</v>
      </c>
      <c r="H50" s="41">
        <v>5941.0301622052002</v>
      </c>
    </row>
    <row r="51" spans="1:8">
      <c r="A51" s="2"/>
      <c r="B51" s="33"/>
      <c r="C51" s="33" t="s">
        <v>68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69</v>
      </c>
      <c r="C52" s="48" t="s">
        <v>70</v>
      </c>
      <c r="D52" s="41">
        <v>10.037023825803001</v>
      </c>
      <c r="E52" s="41">
        <v>0.37183968778686999</v>
      </c>
      <c r="F52" s="41">
        <v>0</v>
      </c>
      <c r="G52" s="41">
        <v>0</v>
      </c>
      <c r="H52" s="41">
        <v>10.408863513589999</v>
      </c>
    </row>
    <row r="53" spans="1:8">
      <c r="A53" s="2">
        <v>8</v>
      </c>
      <c r="B53" s="2" t="s">
        <v>71</v>
      </c>
      <c r="C53" s="48" t="s">
        <v>72</v>
      </c>
      <c r="D53" s="41">
        <v>0</v>
      </c>
      <c r="E53" s="41">
        <v>0</v>
      </c>
      <c r="F53" s="41">
        <v>0</v>
      </c>
      <c r="G53" s="41">
        <v>54.952254104142</v>
      </c>
      <c r="H53" s="41">
        <v>54.952254104142</v>
      </c>
    </row>
    <row r="54" spans="1:8">
      <c r="A54" s="2">
        <v>9</v>
      </c>
      <c r="B54" s="2" t="s">
        <v>73</v>
      </c>
      <c r="C54" s="48" t="s">
        <v>45</v>
      </c>
      <c r="D54" s="41">
        <v>0</v>
      </c>
      <c r="E54" s="41">
        <v>0</v>
      </c>
      <c r="F54" s="41">
        <v>0</v>
      </c>
      <c r="G54" s="41">
        <v>27.207268118744999</v>
      </c>
      <c r="H54" s="41">
        <v>27.207268118744999</v>
      </c>
    </row>
    <row r="55" spans="1:8" ht="31.2">
      <c r="A55" s="2">
        <v>10</v>
      </c>
      <c r="B55" s="2" t="s">
        <v>74</v>
      </c>
      <c r="C55" s="48" t="s">
        <v>70</v>
      </c>
      <c r="D55" s="41">
        <v>63.753502293689998</v>
      </c>
      <c r="E55" s="41">
        <v>0.96996420983179998</v>
      </c>
      <c r="F55" s="41">
        <v>0</v>
      </c>
      <c r="G55" s="41">
        <v>0</v>
      </c>
      <c r="H55" s="41">
        <v>64.723466503522005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45.488341802971</v>
      </c>
      <c r="H56" s="41">
        <v>45.488341802971</v>
      </c>
    </row>
    <row r="57" spans="1:8">
      <c r="A57" s="2">
        <v>12</v>
      </c>
      <c r="B57" s="2"/>
      <c r="C57" s="48" t="s">
        <v>76</v>
      </c>
      <c r="D57" s="41">
        <v>0</v>
      </c>
      <c r="E57" s="41">
        <v>0</v>
      </c>
      <c r="F57" s="41">
        <v>0</v>
      </c>
      <c r="G57" s="41">
        <v>19.859771215771001</v>
      </c>
      <c r="H57" s="41">
        <v>19.859771215771001</v>
      </c>
    </row>
    <row r="58" spans="1:8">
      <c r="A58" s="2">
        <v>13</v>
      </c>
      <c r="B58" s="2" t="s">
        <v>77</v>
      </c>
      <c r="C58" s="48" t="s">
        <v>78</v>
      </c>
      <c r="D58" s="41">
        <v>0</v>
      </c>
      <c r="E58" s="41">
        <v>0</v>
      </c>
      <c r="F58" s="41">
        <v>0</v>
      </c>
      <c r="G58" s="41">
        <v>76.010000000000005</v>
      </c>
      <c r="H58" s="41">
        <v>76.010000000000005</v>
      </c>
    </row>
    <row r="59" spans="1:8">
      <c r="A59" s="2"/>
      <c r="B59" s="33"/>
      <c r="C59" s="33" t="s">
        <v>79</v>
      </c>
      <c r="D59" s="41">
        <v>73.790526119492995</v>
      </c>
      <c r="E59" s="41">
        <v>1.3418038976186999</v>
      </c>
      <c r="F59" s="41">
        <v>0</v>
      </c>
      <c r="G59" s="41">
        <v>223.51763524162999</v>
      </c>
      <c r="H59" s="41">
        <v>298.64996525874</v>
      </c>
    </row>
    <row r="60" spans="1:8">
      <c r="A60" s="2"/>
      <c r="B60" s="33"/>
      <c r="C60" s="33" t="s">
        <v>80</v>
      </c>
      <c r="D60" s="41">
        <v>2909.8703316499</v>
      </c>
      <c r="E60" s="41">
        <v>52.751914917491</v>
      </c>
      <c r="F60" s="41">
        <v>3053.5402456549</v>
      </c>
      <c r="G60" s="41">
        <v>223.51763524162999</v>
      </c>
      <c r="H60" s="41">
        <v>6239.6801274639001</v>
      </c>
    </row>
    <row r="61" spans="1:8" ht="31.5" customHeight="1">
      <c r="A61" s="2"/>
      <c r="B61" s="33"/>
      <c r="C61" s="33" t="s">
        <v>81</v>
      </c>
      <c r="D61" s="41"/>
      <c r="E61" s="41"/>
      <c r="F61" s="41"/>
      <c r="G61" s="41"/>
      <c r="H61" s="41"/>
    </row>
    <row r="62" spans="1:8">
      <c r="A62" s="2"/>
      <c r="B62" s="2"/>
      <c r="C62" s="48"/>
      <c r="D62" s="41"/>
      <c r="E62" s="41"/>
      <c r="F62" s="41"/>
      <c r="G62" s="41"/>
      <c r="H62" s="41">
        <f>SUM(D62:G62)</f>
        <v>0</v>
      </c>
    </row>
    <row r="63" spans="1:8">
      <c r="A63" s="2"/>
      <c r="B63" s="33"/>
      <c r="C63" s="33" t="s">
        <v>82</v>
      </c>
      <c r="D63" s="41">
        <f>SUM(D62:D62)</f>
        <v>0</v>
      </c>
      <c r="E63" s="41">
        <f>SUM(E62:E62)</f>
        <v>0</v>
      </c>
      <c r="F63" s="41">
        <f>SUM(F62:F62)</f>
        <v>0</v>
      </c>
      <c r="G63" s="41">
        <f>SUM(G62:G62)</f>
        <v>0</v>
      </c>
      <c r="H63" s="41">
        <f>SUM(D63:G63)</f>
        <v>0</v>
      </c>
    </row>
    <row r="64" spans="1:8">
      <c r="A64" s="2"/>
      <c r="B64" s="33"/>
      <c r="C64" s="33" t="s">
        <v>83</v>
      </c>
      <c r="D64" s="41">
        <v>2909.8703316499</v>
      </c>
      <c r="E64" s="41">
        <v>52.751914917491</v>
      </c>
      <c r="F64" s="41">
        <v>3053.5402456549</v>
      </c>
      <c r="G64" s="41">
        <v>223.51763524162999</v>
      </c>
      <c r="H64" s="41">
        <v>6239.6801274639001</v>
      </c>
    </row>
    <row r="65" spans="1:8" ht="157.5" customHeight="1">
      <c r="A65" s="2"/>
      <c r="B65" s="33"/>
      <c r="C65" s="33" t="s">
        <v>84</v>
      </c>
      <c r="D65" s="41"/>
      <c r="E65" s="41"/>
      <c r="F65" s="41"/>
      <c r="G65" s="41"/>
      <c r="H65" s="41"/>
    </row>
    <row r="66" spans="1:8">
      <c r="A66" s="2">
        <v>14</v>
      </c>
      <c r="B66" s="2" t="s">
        <v>85</v>
      </c>
      <c r="C66" s="48" t="s">
        <v>86</v>
      </c>
      <c r="D66" s="41">
        <v>0</v>
      </c>
      <c r="E66" s="41">
        <v>0</v>
      </c>
      <c r="F66" s="41">
        <v>0</v>
      </c>
      <c r="G66" s="41">
        <v>26.278959379875001</v>
      </c>
      <c r="H66" s="41">
        <v>26.278959379875001</v>
      </c>
    </row>
    <row r="67" spans="1:8">
      <c r="A67" s="2">
        <v>15</v>
      </c>
      <c r="B67" s="2" t="s">
        <v>87</v>
      </c>
      <c r="C67" s="48" t="s">
        <v>86</v>
      </c>
      <c r="D67" s="41">
        <v>0</v>
      </c>
      <c r="E67" s="41">
        <v>0</v>
      </c>
      <c r="F67" s="41">
        <v>0</v>
      </c>
      <c r="G67" s="41">
        <v>171.32957344806999</v>
      </c>
      <c r="H67" s="41">
        <v>171.32957344806999</v>
      </c>
    </row>
    <row r="68" spans="1:8">
      <c r="A68" s="2">
        <v>16</v>
      </c>
      <c r="B68" s="2" t="s">
        <v>88</v>
      </c>
      <c r="C68" s="48" t="s">
        <v>89</v>
      </c>
      <c r="D68" s="41">
        <v>0</v>
      </c>
      <c r="E68" s="41">
        <v>0</v>
      </c>
      <c r="F68" s="41">
        <v>0</v>
      </c>
      <c r="G68" s="41">
        <v>390.38</v>
      </c>
      <c r="H68" s="41">
        <v>390.38</v>
      </c>
    </row>
    <row r="69" spans="1:8">
      <c r="A69" s="2"/>
      <c r="B69" s="33"/>
      <c r="C69" s="33" t="s">
        <v>90</v>
      </c>
      <c r="D69" s="41">
        <v>0</v>
      </c>
      <c r="E69" s="41">
        <v>0</v>
      </c>
      <c r="F69" s="41">
        <v>0</v>
      </c>
      <c r="G69" s="41">
        <v>587.98853282794005</v>
      </c>
      <c r="H69" s="41">
        <v>587.98853282794005</v>
      </c>
    </row>
    <row r="70" spans="1:8">
      <c r="A70" s="2"/>
      <c r="B70" s="33"/>
      <c r="C70" s="33" t="s">
        <v>91</v>
      </c>
      <c r="D70" s="41">
        <v>2909.8703316499</v>
      </c>
      <c r="E70" s="41">
        <v>52.751914917491</v>
      </c>
      <c r="F70" s="41">
        <v>3053.5402456549</v>
      </c>
      <c r="G70" s="41">
        <v>811.50616806956998</v>
      </c>
      <c r="H70" s="41">
        <v>6827.6686602918999</v>
      </c>
    </row>
    <row r="71" spans="1:8">
      <c r="A71" s="2"/>
      <c r="B71" s="33"/>
      <c r="C71" s="33" t="s">
        <v>92</v>
      </c>
      <c r="D71" s="41"/>
      <c r="E71" s="41"/>
      <c r="F71" s="41"/>
      <c r="G71" s="41"/>
      <c r="H71" s="41"/>
    </row>
    <row r="72" spans="1:8" ht="47.25" customHeight="1">
      <c r="A72" s="2">
        <v>17</v>
      </c>
      <c r="B72" s="2" t="s">
        <v>93</v>
      </c>
      <c r="C72" s="48" t="s">
        <v>94</v>
      </c>
      <c r="D72" s="41">
        <f>D70*3%</f>
        <v>87.296109949496994</v>
      </c>
      <c r="E72" s="41">
        <f>E70*3%</f>
        <v>1.5825574475247299</v>
      </c>
      <c r="F72" s="41">
        <f>F70*3%</f>
        <v>91.606207369646995</v>
      </c>
      <c r="G72" s="41">
        <f>G70*3%</f>
        <v>24.345185042087099</v>
      </c>
      <c r="H72" s="41">
        <f>SUM(D72:G72)</f>
        <v>204.830059808756</v>
      </c>
    </row>
    <row r="73" spans="1:8">
      <c r="A73" s="2"/>
      <c r="B73" s="33"/>
      <c r="C73" s="33" t="s">
        <v>95</v>
      </c>
      <c r="D73" s="41">
        <f>D72</f>
        <v>87.296109949496994</v>
      </c>
      <c r="E73" s="41">
        <f>E72</f>
        <v>1.5825574475247299</v>
      </c>
      <c r="F73" s="41">
        <f>F72</f>
        <v>91.606207369646995</v>
      </c>
      <c r="G73" s="41">
        <f>G72</f>
        <v>24.345185042087099</v>
      </c>
      <c r="H73" s="41">
        <f>SUM(D73:G73)</f>
        <v>204.830059808756</v>
      </c>
    </row>
    <row r="74" spans="1:8">
      <c r="A74" s="2"/>
      <c r="B74" s="33"/>
      <c r="C74" s="33" t="s">
        <v>96</v>
      </c>
      <c r="D74" s="41">
        <f>D73+D70</f>
        <v>2997.1664415994001</v>
      </c>
      <c r="E74" s="41">
        <f>E73+E70</f>
        <v>54.334472365015699</v>
      </c>
      <c r="F74" s="41">
        <f>F73+F70</f>
        <v>3145.1464530245498</v>
      </c>
      <c r="G74" s="41">
        <f>G73+G70</f>
        <v>835.85135311165698</v>
      </c>
      <c r="H74" s="41">
        <f>SUM(D74:G74)</f>
        <v>7032.4987201006197</v>
      </c>
    </row>
    <row r="75" spans="1:8">
      <c r="A75" s="2"/>
      <c r="B75" s="33"/>
      <c r="C75" s="33" t="s">
        <v>97</v>
      </c>
      <c r="D75" s="41"/>
      <c r="E75" s="41"/>
      <c r="F75" s="41"/>
      <c r="G75" s="41"/>
      <c r="H75" s="41"/>
    </row>
    <row r="76" spans="1:8">
      <c r="A76" s="2">
        <v>18</v>
      </c>
      <c r="B76" s="2" t="s">
        <v>98</v>
      </c>
      <c r="C76" s="48" t="s">
        <v>99</v>
      </c>
      <c r="D76" s="41">
        <f>D74*20%</f>
        <v>599.43328831987901</v>
      </c>
      <c r="E76" s="41">
        <f>E74*20%</f>
        <v>10.8668944730031</v>
      </c>
      <c r="F76" s="41">
        <f>F74*20%</f>
        <v>629.02929060490897</v>
      </c>
      <c r="G76" s="41">
        <f>G74*20%</f>
        <v>167.170270622331</v>
      </c>
      <c r="H76" s="41">
        <f>SUM(D76:G76)</f>
        <v>1406.49974402012</v>
      </c>
    </row>
    <row r="77" spans="1:8">
      <c r="A77" s="2"/>
      <c r="B77" s="33"/>
      <c r="C77" s="33" t="s">
        <v>100</v>
      </c>
      <c r="D77" s="41">
        <f>D76</f>
        <v>599.43328831987901</v>
      </c>
      <c r="E77" s="41">
        <f>E76</f>
        <v>10.8668944730031</v>
      </c>
      <c r="F77" s="41">
        <f>F76</f>
        <v>629.02929060490897</v>
      </c>
      <c r="G77" s="41">
        <f>G76</f>
        <v>167.170270622331</v>
      </c>
      <c r="H77" s="41">
        <f>SUM(D77:G77)</f>
        <v>1406.49974402012</v>
      </c>
    </row>
    <row r="78" spans="1:8">
      <c r="A78" s="2"/>
      <c r="B78" s="33"/>
      <c r="C78" s="33" t="s">
        <v>101</v>
      </c>
      <c r="D78" s="41">
        <f>D77+D74</f>
        <v>3596.59972991928</v>
      </c>
      <c r="E78" s="41">
        <f>E77+E74</f>
        <v>65.201366838018899</v>
      </c>
      <c r="F78" s="41">
        <f>F77+F74</f>
        <v>3774.1757436294602</v>
      </c>
      <c r="G78" s="41">
        <f>G77+G74</f>
        <v>1003.0216237339901</v>
      </c>
      <c r="H78" s="41">
        <f>SUM(D78:G78)</f>
        <v>8438.9984641207393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43</v>
      </c>
      <c r="D13" s="32">
        <v>47.203623188405999</v>
      </c>
      <c r="E13" s="32">
        <v>0</v>
      </c>
      <c r="F13" s="32">
        <v>0</v>
      </c>
      <c r="G13" s="32">
        <v>0</v>
      </c>
      <c r="H13" s="32">
        <v>47.203623188405999</v>
      </c>
      <c r="J13" s="20"/>
    </row>
    <row r="14" spans="1:14">
      <c r="A14" s="2"/>
      <c r="B14" s="33"/>
      <c r="C14" s="33" t="s">
        <v>109</v>
      </c>
      <c r="D14" s="32">
        <v>47.203623188405999</v>
      </c>
      <c r="E14" s="32">
        <v>0</v>
      </c>
      <c r="F14" s="32">
        <v>0</v>
      </c>
      <c r="G14" s="32">
        <v>0</v>
      </c>
      <c r="H14" s="32">
        <v>47.203623188405999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216756.52173913</v>
      </c>
      <c r="H13" s="32">
        <v>216756.52173913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216756.52173913</v>
      </c>
      <c r="H14" s="32">
        <v>216756.52173913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3" sqref="B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45</v>
      </c>
      <c r="D13" s="32">
        <v>2394.7675716959998</v>
      </c>
      <c r="E13" s="32">
        <v>36.434685967688999</v>
      </c>
      <c r="F13" s="32">
        <v>0</v>
      </c>
      <c r="G13" s="32">
        <v>0</v>
      </c>
      <c r="H13" s="32">
        <v>2431.2022576637</v>
      </c>
      <c r="J13" s="20"/>
    </row>
    <row r="14" spans="1:14">
      <c r="A14" s="2"/>
      <c r="B14" s="33"/>
      <c r="C14" s="33" t="s">
        <v>109</v>
      </c>
      <c r="D14" s="32">
        <v>2394.7675716959998</v>
      </c>
      <c r="E14" s="32">
        <v>36.434685967688999</v>
      </c>
      <c r="F14" s="32">
        <v>0</v>
      </c>
      <c r="G14" s="32">
        <v>0</v>
      </c>
      <c r="H14" s="32">
        <v>2431.2022576637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27.207268118744999</v>
      </c>
      <c r="H13" s="32">
        <v>27.207268118744999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27.207268118744999</v>
      </c>
      <c r="H14" s="32">
        <v>27.207268118744999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111</v>
      </c>
      <c r="D13" s="32">
        <v>0</v>
      </c>
      <c r="E13" s="32">
        <v>0</v>
      </c>
      <c r="F13" s="32">
        <v>0</v>
      </c>
      <c r="G13" s="32">
        <v>171.32957344806999</v>
      </c>
      <c r="H13" s="32">
        <v>171.32957344806999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171.32957344806999</v>
      </c>
      <c r="H14" s="32">
        <v>171.32957344806999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109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556-12-01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BF83282E035C41B7A387AE6534F0AD99_12</vt:lpwstr>
  </property>
  <property fmtid="{D5CDD505-2E9C-101B-9397-08002B2CF9AE}" pid="3" name="KSOProductBuildVer">
    <vt:lpwstr>1049-12.2.0.20795</vt:lpwstr>
  </property>
</Properties>
</file>